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Admin\Desktop\Capitals \Written parts\Final\FINAL FINAL\"/>
    </mc:Choice>
  </mc:AlternateContent>
  <xr:revisionPtr revIDLastSave="0" documentId="13_ncr:1_{AB797109-A0ED-4A24-B808-103A42E8B43F}" xr6:coauthVersionLast="46" xr6:coauthVersionMax="46" xr10:uidLastSave="{00000000-0000-0000-0000-000000000000}"/>
  <bookViews>
    <workbookView xWindow="-120" yWindow="-120" windowWidth="20730" windowHeight="11160" xr2:uid="{00000000-000D-0000-FFFF-FFFF00000000}"/>
  </bookViews>
  <sheets>
    <sheet name="Gov-Inst Pillar" sheetId="2" r:id="rId1"/>
    <sheet name="Final Gov-In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2" l="1"/>
  <c r="R13" i="2"/>
  <c r="H5" i="1"/>
  <c r="H4" i="1"/>
  <c r="Q13" i="2" l="1"/>
  <c r="Q11" i="2"/>
  <c r="P12" i="2"/>
  <c r="P13" i="2"/>
  <c r="P11" i="2"/>
  <c r="R12" i="2" s="1"/>
  <c r="P5" i="2"/>
  <c r="P6" i="2"/>
  <c r="P7" i="2"/>
  <c r="P8" i="2"/>
  <c r="P9" i="2"/>
  <c r="P4" i="2"/>
  <c r="R9" i="2" s="1"/>
  <c r="P10" i="2" l="1"/>
  <c r="Q9" i="2"/>
  <c r="R11" i="2"/>
  <c r="R14" i="2" s="1"/>
  <c r="F5" i="1" s="1"/>
  <c r="Q12" i="2"/>
  <c r="Q14" i="2" s="1"/>
  <c r="E5" i="1" s="1"/>
  <c r="G5" i="1" s="1"/>
  <c r="Q8" i="2" l="1"/>
  <c r="Q7" i="2"/>
  <c r="Q6" i="2"/>
  <c r="Q5" i="2"/>
  <c r="Q10" i="2" s="1"/>
  <c r="E4" i="1" s="1"/>
  <c r="G4" i="1" s="1"/>
  <c r="G6" i="1" s="1"/>
  <c r="R4" i="2"/>
  <c r="R8" i="2"/>
  <c r="R7" i="2"/>
  <c r="R6" i="2"/>
  <c r="R5" i="2"/>
  <c r="R10" i="2" l="1"/>
  <c r="F4" i="1" s="1"/>
  <c r="H6" i="1" s="1"/>
</calcChain>
</file>

<file path=xl/sharedStrings.xml><?xml version="1.0" encoding="utf-8"?>
<sst xmlns="http://schemas.openxmlformats.org/spreadsheetml/2006/main" count="86" uniqueCount="58">
  <si>
    <t xml:space="preserve">Indicators </t>
  </si>
  <si>
    <t>Stakeholders</t>
  </si>
  <si>
    <t xml:space="preserve">Minimum </t>
  </si>
  <si>
    <t xml:space="preserve">Maximum </t>
  </si>
  <si>
    <t xml:space="preserve">VALUE </t>
  </si>
  <si>
    <t>Unit</t>
  </si>
  <si>
    <t xml:space="preserve">Source of the minimum and maximum data </t>
  </si>
  <si>
    <t xml:space="preserve">Details </t>
  </si>
  <si>
    <t>Reference</t>
  </si>
  <si>
    <t xml:space="preserve">Standardisation </t>
  </si>
  <si>
    <t>Number final</t>
  </si>
  <si>
    <t xml:space="preserve">Weight </t>
  </si>
  <si>
    <t>VALUE (before crisis)</t>
  </si>
  <si>
    <t>VALUE (After crisis)</t>
  </si>
  <si>
    <t>Final Value before the Syrian crisis</t>
  </si>
  <si>
    <t>Final Value after the Syrian crisis</t>
  </si>
  <si>
    <t xml:space="preserve">Before </t>
  </si>
  <si>
    <t>After</t>
  </si>
  <si>
    <t>Governance</t>
  </si>
  <si>
    <t>Local Peace Level: Political stability and absence of violence/terrorism (index)</t>
  </si>
  <si>
    <t>secondary information and all stakeholders</t>
  </si>
  <si>
    <t>number</t>
  </si>
  <si>
    <t xml:space="preserve">Likert scale based on data field collected </t>
  </si>
  <si>
    <t>Governments are the primary actors in the physical, social, and economic aspects of a nation’s food security, so any attempts to improve agriculture and food security outcomes must also consider the role of governance. In this study we will clarify the role of the government, the trust stakeholders have in it and what are the practices they are trying to implement in order to improve and sustain the system</t>
  </si>
  <si>
    <r>
      <rPr>
        <u/>
        <sz val="12"/>
        <color theme="1"/>
        <rFont val="Calibri (Body)"/>
      </rPr>
      <t xml:space="preserve">Paper: </t>
    </r>
    <r>
      <rPr>
        <sz val="11"/>
        <color theme="1"/>
        <rFont val="Calibri"/>
        <family val="2"/>
        <scheme val="minor"/>
      </rPr>
      <t>Governance, Agriculture and Food Security. Catalyzing Integration, FHI 360</t>
    </r>
  </si>
  <si>
    <t>(value - minimal value)/(Maximal value - Minimal value)</t>
  </si>
  <si>
    <t>Corruption levels</t>
  </si>
  <si>
    <t>Food Security and Rule of Law</t>
  </si>
  <si>
    <t>Government effectiveness in reducing food insecurity</t>
  </si>
  <si>
    <t>Data analysis</t>
  </si>
  <si>
    <t xml:space="preserve">Voice, Accountability and Transparency </t>
  </si>
  <si>
    <t>Decentralization levels</t>
  </si>
  <si>
    <t xml:space="preserve">Institutions </t>
  </si>
  <si>
    <t>Agriculture Research &amp; Development</t>
  </si>
  <si>
    <t>All ministries, DATA</t>
  </si>
  <si>
    <t xml:space="preserve"> The review of theoretical  and empirical  studies relevant  to  the  role  of  R&amp;D  in economic  growth  of countries around  the  world agree  on  the significant  role  of  different  form  R&amp;D  in  productivity  or economic growth. We will analyze during this study the level of effort put from all actors (government, universities and private sector) in order to improve the economic sector which is agriculture in this research.</t>
  </si>
  <si>
    <r>
      <rPr>
        <u/>
        <sz val="12"/>
        <color theme="1"/>
        <rFont val="Calibri (Body)"/>
      </rPr>
      <t>PAPER:</t>
    </r>
    <r>
      <rPr>
        <sz val="11"/>
        <color theme="1"/>
        <rFont val="Calibri"/>
        <family val="2"/>
        <scheme val="minor"/>
      </rPr>
      <t xml:space="preserve"> The Role of Research and Development
in Economic Growth:  A Review. MPRA, Sept 2015</t>
    </r>
  </si>
  <si>
    <t xml:space="preserve">Ministries’ Regulatory quality, fragility and Stability </t>
  </si>
  <si>
    <t>Ministry of Agro/Chamber</t>
  </si>
  <si>
    <t xml:space="preserve">Governance of the global agriculture sector is shared between an increasing number of
institutions from national to international levels. Institutions based on many studies have a role in shaping the whole sector. During this study, we will clarify their role specifically in Lebanon and the gaps to be addressed. Worth to mention, institutions play a major role within the food safety sector also and will be highlighted.
</t>
  </si>
  <si>
    <r>
      <rPr>
        <u/>
        <sz val="12"/>
        <color theme="1"/>
        <rFont val="Calibri (Body)"/>
      </rPr>
      <t xml:space="preserve">PAPER: </t>
    </r>
    <r>
      <rPr>
        <sz val="11"/>
        <color theme="1"/>
        <rFont val="Calibri"/>
        <family val="2"/>
        <scheme val="minor"/>
      </rPr>
      <t xml:space="preserve">Institutions in the Agriculture Sector. Strategies for Mitigating Climate Change in Agriculture – Background Material. Climate Focus. 
</t>
    </r>
    <r>
      <rPr>
        <u/>
        <sz val="12"/>
        <color theme="1"/>
        <rFont val="Calibri (Body)"/>
      </rPr>
      <t xml:space="preserve">PAPER: </t>
    </r>
    <r>
      <rPr>
        <sz val="11"/>
        <color theme="1"/>
        <rFont val="Calibri"/>
        <family val="2"/>
        <scheme val="minor"/>
      </rPr>
      <t>Role of Institutions in Reshaping the Global Agricul
tural Landscape: 
Perspectives from Brazil. Decio Zylbersztajn, August 2009</t>
    </r>
  </si>
  <si>
    <t>Effectiveness of Agricultural Education Institutions</t>
  </si>
  <si>
    <t>DATA, TVETs, Head of unions, LARI</t>
  </si>
  <si>
    <t>Historically, education has been linked to all types of development. In his study we will analyze the facts existing in Lebanon, the role the government is putting and how we can avoid food insecurities and low food quality by enhancing agricultural education.</t>
  </si>
  <si>
    <r>
      <rPr>
        <u/>
        <sz val="12"/>
        <color theme="1"/>
        <rFont val="Calibri (Body)"/>
      </rPr>
      <t xml:space="preserve">PAPER: </t>
    </r>
    <r>
      <rPr>
        <sz val="11"/>
        <color theme="1"/>
        <rFont val="Calibri"/>
        <family val="2"/>
        <scheme val="minor"/>
      </rPr>
      <t xml:space="preserve">THE ROLE OF AGRICULTURAL EDUCATION AND TRAINING IN IMPROVING THE PERFORMANCE OF SUPPORT SERVICES FOR THE RENEWABLE NATURAL RESOURCES SECTOR. ODI, Sept 1997.
</t>
    </r>
    <r>
      <rPr>
        <u/>
        <sz val="12"/>
        <color theme="1"/>
        <rFont val="Calibri (Body)"/>
      </rPr>
      <t xml:space="preserve">PAPER: </t>
    </r>
    <r>
      <rPr>
        <sz val="12"/>
        <color theme="1"/>
        <rFont val="Calibri (Body)"/>
      </rPr>
      <t>Agriculture and Education: 
Agricultural Education as an Adaptation to Food Insecurity
in Malawi. Universal Journal of Agricultural Research
 2(6): 224-231, 2014</t>
    </r>
  </si>
  <si>
    <t>Governance and Institutions Capital</t>
  </si>
  <si>
    <t>Final Value = Value^weight</t>
  </si>
  <si>
    <t xml:space="preserve">Index Governance </t>
  </si>
  <si>
    <t xml:space="preserve">Index Institutions </t>
  </si>
  <si>
    <t>Indexes</t>
  </si>
  <si>
    <t>Weight</t>
  </si>
  <si>
    <t>Before crisis Index</t>
  </si>
  <si>
    <t>After crisis Index</t>
  </si>
  <si>
    <t>Final Value Before = Value^weight</t>
  </si>
  <si>
    <t>Final Value After= Value^weight</t>
  </si>
  <si>
    <t>Final capital Index</t>
  </si>
  <si>
    <t>Index Gov</t>
  </si>
  <si>
    <t>Index Inst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</si>
</sst>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u/>
      <sz val="12"/>
      <color theme="1"/>
      <name val="Calibri (Body)"/>
    </font>
    <font>
      <sz val="11"/>
      <name val="Calibri"/>
      <family val="2"/>
      <scheme val="minor"/>
    </font>
    <font>
      <sz val="12"/>
      <color theme="1"/>
      <name val="Times New Roman"/>
      <family val="1"/>
    </font>
    <font>
      <sz val="12"/>
      <color theme="1"/>
      <name val="Calibri (Body)"/>
    </font>
    <font>
      <sz val="22"/>
      <color theme="1"/>
      <name val="Calibri"/>
      <family val="2"/>
      <scheme val="minor"/>
    </font>
    <font>
      <b/>
      <sz val="11"/>
      <color theme="1"/>
      <name val="Calibri"/>
      <family val="2"/>
      <scheme val="minor"/>
    </font>
    <font>
      <b/>
      <sz val="11"/>
      <name val="Calibri"/>
      <family val="2"/>
      <scheme val="minor"/>
    </font>
    <font>
      <b/>
      <sz val="12"/>
      <color theme="1"/>
      <name val="Times New Roman"/>
      <family val="1"/>
    </font>
    <font>
      <sz val="12"/>
      <color rgb="FF00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40">
    <xf numFmtId="0" fontId="0" fillId="0" borderId="0" xfId="0"/>
    <xf numFmtId="0" fontId="2" fillId="2" borderId="2" xfId="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vertical="center"/>
    </xf>
    <xf numFmtId="0" fontId="0" fillId="0" borderId="2" xfId="0" applyBorder="1"/>
    <xf numFmtId="0" fontId="0" fillId="0" borderId="2" xfId="0" applyBorder="1" applyAlignment="1">
      <alignment vertical="center"/>
    </xf>
    <xf numFmtId="0" fontId="0" fillId="0" borderId="2" xfId="0" applyBorder="1" applyAlignment="1">
      <alignment vertical="center" wrapText="1"/>
    </xf>
    <xf numFmtId="0" fontId="7"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7" fillId="0" borderId="10" xfId="0" applyFont="1" applyBorder="1" applyAlignment="1">
      <alignment vertical="center" wrapText="1"/>
    </xf>
    <xf numFmtId="0" fontId="13" fillId="0" borderId="11" xfId="0" applyFont="1" applyBorder="1" applyAlignment="1">
      <alignment vertical="center" wrapText="1"/>
    </xf>
    <xf numFmtId="0" fontId="7" fillId="0" borderId="11"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4" fillId="0" borderId="4" xfId="0" applyFont="1" applyBorder="1" applyAlignment="1">
      <alignment vertical="center"/>
    </xf>
    <xf numFmtId="0" fontId="9" fillId="2" borderId="2" xfId="0" applyFont="1" applyFill="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xf>
    <xf numFmtId="0" fontId="1" fillId="0" borderId="1" xfId="0" applyFont="1" applyBorder="1" applyAlignment="1">
      <alignment horizontal="center"/>
    </xf>
    <xf numFmtId="0" fontId="2" fillId="2" borderId="2" xfId="0"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wrapText="1"/>
    </xf>
  </cellXfs>
  <cellStyles count="2">
    <cellStyle name="Normal" xfId="0" builtinId="0"/>
    <cellStyle name="Normal 2" xfId="1" xr:uid="{7FDF2BB6-FB88-4555-8717-7A3630F9D0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857C-1A12-4199-A445-599C7832E7D9}">
  <dimension ref="A1:R14"/>
  <sheetViews>
    <sheetView tabSelected="1" topLeftCell="E4" zoomScale="50" zoomScaleNormal="50" workbookViewId="0">
      <selection activeCell="K18" sqref="K18"/>
    </sheetView>
  </sheetViews>
  <sheetFormatPr defaultRowHeight="15" x14ac:dyDescent="0.25"/>
  <cols>
    <col min="2" max="2" width="68.85546875" bestFit="1" customWidth="1"/>
    <col min="3" max="3" width="14.7109375" customWidth="1"/>
    <col min="4" max="4" width="49.7109375" customWidth="1"/>
    <col min="5" max="5" width="14" bestFit="1" customWidth="1"/>
    <col min="6" max="6" width="14.7109375" bestFit="1" customWidth="1"/>
    <col min="10" max="10" width="19.85546875" bestFit="1" customWidth="1"/>
    <col min="11" max="11" width="42.85546875" customWidth="1"/>
    <col min="12" max="12" width="39" customWidth="1"/>
    <col min="13" max="13" width="32" customWidth="1"/>
    <col min="15" max="15" width="16.28515625" customWidth="1"/>
    <col min="16" max="17" width="18.42578125" bestFit="1" customWidth="1"/>
    <col min="18" max="18" width="18.42578125" customWidth="1"/>
  </cols>
  <sheetData>
    <row r="1" spans="1:18" ht="68.25" customHeight="1" x14ac:dyDescent="0.35">
      <c r="B1" s="36" t="s">
        <v>45</v>
      </c>
      <c r="C1" s="36"/>
      <c r="D1" s="36"/>
      <c r="E1" s="36"/>
      <c r="F1" s="36"/>
      <c r="G1" s="36"/>
      <c r="H1" s="36"/>
      <c r="I1" s="36"/>
      <c r="J1" s="36"/>
      <c r="K1" s="36"/>
      <c r="L1" s="36"/>
      <c r="M1" s="36"/>
      <c r="N1" s="36"/>
      <c r="O1" s="36"/>
      <c r="P1" s="36"/>
      <c r="Q1" s="36"/>
      <c r="R1" s="36"/>
    </row>
    <row r="2" spans="1:18" ht="77.25" customHeight="1" x14ac:dyDescent="0.25">
      <c r="B2" s="37" t="s">
        <v>0</v>
      </c>
      <c r="C2" s="37"/>
      <c r="D2" s="38" t="s">
        <v>1</v>
      </c>
      <c r="E2" s="38" t="s">
        <v>2</v>
      </c>
      <c r="F2" s="38" t="s">
        <v>3</v>
      </c>
      <c r="G2" s="39" t="s">
        <v>4</v>
      </c>
      <c r="H2" s="39"/>
      <c r="I2" s="38" t="s">
        <v>5</v>
      </c>
      <c r="J2" s="39" t="s">
        <v>6</v>
      </c>
      <c r="K2" s="38" t="s">
        <v>7</v>
      </c>
      <c r="L2" s="38" t="s">
        <v>8</v>
      </c>
      <c r="M2" s="38" t="s">
        <v>9</v>
      </c>
      <c r="N2" s="39" t="s">
        <v>10</v>
      </c>
      <c r="O2" s="39"/>
      <c r="P2" s="38" t="s">
        <v>11</v>
      </c>
      <c r="Q2" s="39" t="s">
        <v>46</v>
      </c>
      <c r="R2" s="39"/>
    </row>
    <row r="3" spans="1:18" ht="64.5" customHeight="1" x14ac:dyDescent="0.25">
      <c r="B3" s="37"/>
      <c r="C3" s="37"/>
      <c r="D3" s="38"/>
      <c r="E3" s="38"/>
      <c r="F3" s="38"/>
      <c r="G3" s="1" t="s">
        <v>12</v>
      </c>
      <c r="H3" s="1" t="s">
        <v>13</v>
      </c>
      <c r="I3" s="38"/>
      <c r="J3" s="39"/>
      <c r="K3" s="38"/>
      <c r="L3" s="38"/>
      <c r="M3" s="38"/>
      <c r="N3" s="1" t="s">
        <v>14</v>
      </c>
      <c r="O3" s="1" t="s">
        <v>15</v>
      </c>
      <c r="P3" s="38"/>
      <c r="Q3" s="1" t="s">
        <v>16</v>
      </c>
      <c r="R3" s="1" t="s">
        <v>17</v>
      </c>
    </row>
    <row r="4" spans="1:18" ht="90" customHeight="1" x14ac:dyDescent="0.25">
      <c r="A4" s="27" t="s">
        <v>18</v>
      </c>
      <c r="B4" s="34" t="s">
        <v>19</v>
      </c>
      <c r="C4" s="34"/>
      <c r="D4" s="2" t="s">
        <v>20</v>
      </c>
      <c r="E4" s="3">
        <v>0</v>
      </c>
      <c r="F4" s="3">
        <v>7</v>
      </c>
      <c r="G4" s="3">
        <v>5</v>
      </c>
      <c r="H4" s="3">
        <v>4</v>
      </c>
      <c r="I4" s="3" t="s">
        <v>21</v>
      </c>
      <c r="J4" s="2" t="s">
        <v>22</v>
      </c>
      <c r="K4" s="28" t="s">
        <v>23</v>
      </c>
      <c r="L4" s="30" t="s">
        <v>24</v>
      </c>
      <c r="M4" s="2" t="s">
        <v>25</v>
      </c>
      <c r="N4" s="4">
        <v>0.71430000000000005</v>
      </c>
      <c r="O4" s="5">
        <v>0.57140000000000002</v>
      </c>
      <c r="P4" s="6">
        <f>1/6</f>
        <v>0.16666666666666666</v>
      </c>
      <c r="Q4" s="7">
        <f>N4^$P$4</f>
        <v>0.94546787064063664</v>
      </c>
      <c r="R4" s="7">
        <f>O4^$P$4</f>
        <v>0.91094055936351137</v>
      </c>
    </row>
    <row r="5" spans="1:18" ht="30" x14ac:dyDescent="0.25">
      <c r="A5" s="27"/>
      <c r="B5" s="31" t="s">
        <v>26</v>
      </c>
      <c r="C5" s="31"/>
      <c r="D5" s="2" t="s">
        <v>20</v>
      </c>
      <c r="E5" s="3">
        <v>0</v>
      </c>
      <c r="F5" s="3">
        <v>100</v>
      </c>
      <c r="G5" s="3">
        <v>24</v>
      </c>
      <c r="H5" s="3">
        <v>28</v>
      </c>
      <c r="I5" s="3" t="s">
        <v>21</v>
      </c>
      <c r="J5" s="2" t="s">
        <v>22</v>
      </c>
      <c r="K5" s="29"/>
      <c r="L5" s="30"/>
      <c r="M5" s="2" t="s">
        <v>25</v>
      </c>
      <c r="N5" s="4">
        <v>0.24</v>
      </c>
      <c r="O5" s="5">
        <v>0.28000000000000003</v>
      </c>
      <c r="P5" s="6">
        <f t="shared" ref="P5:P9" si="0">1/6</f>
        <v>0.16666666666666666</v>
      </c>
      <c r="Q5" s="7">
        <f t="shared" ref="Q5:Q8" si="1">N5^$P$4</f>
        <v>0.788318781452511</v>
      </c>
      <c r="R5" s="7">
        <f t="shared" ref="R5:R8" si="2">O5^$P$4</f>
        <v>0.80883450843650206</v>
      </c>
    </row>
    <row r="6" spans="1:18" ht="30" x14ac:dyDescent="0.25">
      <c r="A6" s="27"/>
      <c r="B6" s="31" t="s">
        <v>27</v>
      </c>
      <c r="C6" s="31"/>
      <c r="D6" s="2" t="s">
        <v>20</v>
      </c>
      <c r="E6" s="3">
        <v>0</v>
      </c>
      <c r="F6" s="3">
        <v>7</v>
      </c>
      <c r="G6" s="3">
        <v>5</v>
      </c>
      <c r="H6" s="3">
        <v>3</v>
      </c>
      <c r="I6" s="3" t="s">
        <v>21</v>
      </c>
      <c r="J6" s="2" t="s">
        <v>22</v>
      </c>
      <c r="K6" s="29"/>
      <c r="L6" s="30"/>
      <c r="M6" s="2" t="s">
        <v>25</v>
      </c>
      <c r="N6" s="4">
        <v>0.71430000000000005</v>
      </c>
      <c r="O6" s="5">
        <v>0.42799999999999999</v>
      </c>
      <c r="P6" s="6">
        <f t="shared" si="0"/>
        <v>0.16666666666666666</v>
      </c>
      <c r="Q6" s="7">
        <f t="shared" si="1"/>
        <v>0.94546787064063664</v>
      </c>
      <c r="R6" s="7">
        <f t="shared" si="2"/>
        <v>0.86810840586832017</v>
      </c>
    </row>
    <row r="7" spans="1:18" ht="45" customHeight="1" x14ac:dyDescent="0.25">
      <c r="A7" s="27"/>
      <c r="B7" s="31" t="s">
        <v>28</v>
      </c>
      <c r="C7" s="31"/>
      <c r="D7" s="2" t="s">
        <v>29</v>
      </c>
      <c r="E7" s="3">
        <v>0</v>
      </c>
      <c r="F7" s="3">
        <v>7</v>
      </c>
      <c r="G7" s="3">
        <v>3</v>
      </c>
      <c r="H7" s="3">
        <v>2</v>
      </c>
      <c r="I7" s="3" t="s">
        <v>21</v>
      </c>
      <c r="J7" s="2" t="s">
        <v>22</v>
      </c>
      <c r="K7" s="29"/>
      <c r="L7" s="8"/>
      <c r="M7" s="2" t="s">
        <v>25</v>
      </c>
      <c r="N7" s="4">
        <v>0.42799999999999999</v>
      </c>
      <c r="O7" s="5">
        <v>0.28499999999999998</v>
      </c>
      <c r="P7" s="6">
        <f t="shared" si="0"/>
        <v>0.16666666666666666</v>
      </c>
      <c r="Q7" s="7">
        <f t="shared" si="1"/>
        <v>0.86810840586832017</v>
      </c>
      <c r="R7" s="7">
        <f t="shared" si="2"/>
        <v>0.81122403596302506</v>
      </c>
    </row>
    <row r="8" spans="1:18" ht="45" customHeight="1" x14ac:dyDescent="0.25">
      <c r="A8" s="27"/>
      <c r="B8" s="31" t="s">
        <v>30</v>
      </c>
      <c r="C8" s="31"/>
      <c r="D8" s="2" t="s">
        <v>29</v>
      </c>
      <c r="E8" s="3">
        <v>0</v>
      </c>
      <c r="F8" s="3">
        <v>7</v>
      </c>
      <c r="G8" s="3">
        <v>3</v>
      </c>
      <c r="H8" s="3">
        <v>3</v>
      </c>
      <c r="I8" s="3" t="s">
        <v>21</v>
      </c>
      <c r="J8" s="2" t="s">
        <v>22</v>
      </c>
      <c r="K8" s="29"/>
      <c r="L8" s="8"/>
      <c r="M8" s="2" t="s">
        <v>25</v>
      </c>
      <c r="N8" s="4">
        <v>0.42799999999999999</v>
      </c>
      <c r="O8" s="5">
        <v>0.42799999999999999</v>
      </c>
      <c r="P8" s="6">
        <f t="shared" si="0"/>
        <v>0.16666666666666666</v>
      </c>
      <c r="Q8" s="7">
        <f t="shared" si="1"/>
        <v>0.86810840586832017</v>
      </c>
      <c r="R8" s="7">
        <f t="shared" si="2"/>
        <v>0.86810840586832017</v>
      </c>
    </row>
    <row r="9" spans="1:18" ht="45" customHeight="1" x14ac:dyDescent="0.25">
      <c r="A9" s="27"/>
      <c r="B9" s="31" t="s">
        <v>31</v>
      </c>
      <c r="C9" s="31"/>
      <c r="D9" s="2" t="s">
        <v>29</v>
      </c>
      <c r="E9" s="3">
        <v>0</v>
      </c>
      <c r="F9" s="3">
        <v>7</v>
      </c>
      <c r="G9" s="3">
        <v>3</v>
      </c>
      <c r="H9" s="3">
        <v>2</v>
      </c>
      <c r="I9" s="3" t="s">
        <v>21</v>
      </c>
      <c r="J9" s="2" t="s">
        <v>22</v>
      </c>
      <c r="K9" s="29"/>
      <c r="L9" s="8"/>
      <c r="M9" s="2" t="s">
        <v>25</v>
      </c>
      <c r="N9" s="12">
        <v>0.42799999999999999</v>
      </c>
      <c r="O9" s="13">
        <v>0.28499999999999998</v>
      </c>
      <c r="P9" s="6">
        <f t="shared" si="0"/>
        <v>0.16666666666666666</v>
      </c>
      <c r="Q9" s="7">
        <f>N9^$P$4</f>
        <v>0.86810840586832017</v>
      </c>
      <c r="R9" s="7">
        <f>O9^$P$4</f>
        <v>0.81122403596302506</v>
      </c>
    </row>
    <row r="10" spans="1:18" ht="45" customHeight="1" x14ac:dyDescent="0.25">
      <c r="A10" s="32" t="s">
        <v>47</v>
      </c>
      <c r="B10" s="35"/>
      <c r="C10" s="35"/>
      <c r="D10" s="35"/>
      <c r="E10" s="35"/>
      <c r="F10" s="35"/>
      <c r="G10" s="35"/>
      <c r="H10" s="35"/>
      <c r="I10" s="35"/>
      <c r="J10" s="35"/>
      <c r="K10" s="35"/>
      <c r="L10" s="35"/>
      <c r="M10" s="33"/>
      <c r="N10" s="15"/>
      <c r="O10" s="16"/>
      <c r="P10" s="17">
        <f>SUM(P4:P9)</f>
        <v>0.99999999999999989</v>
      </c>
      <c r="Q10" s="26">
        <f>PRODUCT(Q4:Q9)</f>
        <v>0.46101739051032797</v>
      </c>
      <c r="R10" s="26">
        <f>PRODUCT(R4:R9)</f>
        <v>0.36540901215424099</v>
      </c>
    </row>
    <row r="11" spans="1:18" ht="157.5" x14ac:dyDescent="0.25">
      <c r="A11" s="27" t="s">
        <v>32</v>
      </c>
      <c r="B11" s="32" t="s">
        <v>33</v>
      </c>
      <c r="C11" s="33"/>
      <c r="D11" s="3" t="s">
        <v>34</v>
      </c>
      <c r="E11" s="3">
        <v>0</v>
      </c>
      <c r="F11" s="3">
        <v>7</v>
      </c>
      <c r="G11" s="3">
        <v>2</v>
      </c>
      <c r="H11" s="3">
        <v>3</v>
      </c>
      <c r="I11" s="9" t="s">
        <v>21</v>
      </c>
      <c r="J11" s="10" t="s">
        <v>22</v>
      </c>
      <c r="K11" s="11" t="s">
        <v>35</v>
      </c>
      <c r="L11" s="10" t="s">
        <v>36</v>
      </c>
      <c r="M11" s="10" t="s">
        <v>25</v>
      </c>
      <c r="N11" s="14">
        <v>0.28499999999999998</v>
      </c>
      <c r="O11" s="14">
        <v>0.42799999999999999</v>
      </c>
      <c r="P11" s="6">
        <f>1/3</f>
        <v>0.33333333333333331</v>
      </c>
      <c r="Q11" s="7">
        <f>N11^$P$11</f>
        <v>0.65808443652413939</v>
      </c>
      <c r="R11" s="7">
        <f>O11^$P$11</f>
        <v>0.75361220433923615</v>
      </c>
    </row>
    <row r="12" spans="1:18" ht="165" x14ac:dyDescent="0.25">
      <c r="A12" s="27"/>
      <c r="B12" s="32" t="s">
        <v>37</v>
      </c>
      <c r="C12" s="33"/>
      <c r="D12" s="3" t="s">
        <v>38</v>
      </c>
      <c r="E12" s="3">
        <v>0</v>
      </c>
      <c r="F12" s="3">
        <v>7</v>
      </c>
      <c r="G12" s="3">
        <v>2</v>
      </c>
      <c r="H12" s="3">
        <v>2</v>
      </c>
      <c r="I12" s="9" t="s">
        <v>21</v>
      </c>
      <c r="J12" s="10" t="s">
        <v>22</v>
      </c>
      <c r="K12" s="10" t="s">
        <v>39</v>
      </c>
      <c r="L12" s="10" t="s">
        <v>40</v>
      </c>
      <c r="M12" s="10" t="s">
        <v>25</v>
      </c>
      <c r="N12" s="14">
        <v>0.28499999999999998</v>
      </c>
      <c r="O12" s="14">
        <v>0.28499999999999998</v>
      </c>
      <c r="P12" s="6">
        <f t="shared" ref="P12:P13" si="3">1/3</f>
        <v>0.33333333333333331</v>
      </c>
      <c r="Q12" s="7">
        <f t="shared" ref="Q12:Q13" si="4">N12^$P$11</f>
        <v>0.65808443652413939</v>
      </c>
      <c r="R12" s="7">
        <f t="shared" ref="R12:R13" si="5">O12^$P$11</f>
        <v>0.65808443652413939</v>
      </c>
    </row>
    <row r="13" spans="1:18" ht="180.75" x14ac:dyDescent="0.25">
      <c r="A13" s="27"/>
      <c r="B13" s="32" t="s">
        <v>41</v>
      </c>
      <c r="C13" s="33"/>
      <c r="D13" s="3" t="s">
        <v>42</v>
      </c>
      <c r="E13" s="3">
        <v>0</v>
      </c>
      <c r="F13" s="3">
        <v>7</v>
      </c>
      <c r="G13" s="3">
        <v>2</v>
      </c>
      <c r="H13" s="3">
        <v>2</v>
      </c>
      <c r="I13" s="9" t="s">
        <v>21</v>
      </c>
      <c r="J13" s="10" t="s">
        <v>22</v>
      </c>
      <c r="K13" s="10" t="s">
        <v>43</v>
      </c>
      <c r="L13" s="10" t="s">
        <v>44</v>
      </c>
      <c r="M13" s="10" t="s">
        <v>25</v>
      </c>
      <c r="N13" s="14">
        <v>0.28499999999999998</v>
      </c>
      <c r="O13" s="14">
        <v>0.28499999999999998</v>
      </c>
      <c r="P13" s="6">
        <f t="shared" si="3"/>
        <v>0.33333333333333331</v>
      </c>
      <c r="Q13" s="7">
        <f t="shared" si="4"/>
        <v>0.65808443652413939</v>
      </c>
      <c r="R13" s="7">
        <f>O13^$P$11</f>
        <v>0.65808443652413939</v>
      </c>
    </row>
    <row r="14" spans="1:18" ht="45" customHeight="1" x14ac:dyDescent="0.25">
      <c r="A14" s="32" t="s">
        <v>48</v>
      </c>
      <c r="B14" s="35"/>
      <c r="C14" s="35"/>
      <c r="D14" s="35"/>
      <c r="E14" s="35"/>
      <c r="F14" s="35"/>
      <c r="G14" s="35"/>
      <c r="H14" s="35"/>
      <c r="I14" s="35"/>
      <c r="J14" s="35"/>
      <c r="K14" s="35"/>
      <c r="L14" s="35"/>
      <c r="M14" s="33"/>
      <c r="N14" s="12"/>
      <c r="O14" s="13"/>
      <c r="P14" s="18">
        <v>1</v>
      </c>
      <c r="Q14" s="26">
        <f>PRODUCT(Q11:Q13)</f>
        <v>0.28499999999999998</v>
      </c>
      <c r="R14" s="26">
        <f>PRODUCT(R11:R13)</f>
        <v>0.32637070004436108</v>
      </c>
    </row>
  </sheetData>
  <mergeCells count="29">
    <mergeCell ref="A14:M14"/>
    <mergeCell ref="B1:R1"/>
    <mergeCell ref="B2:C3"/>
    <mergeCell ref="D2:D3"/>
    <mergeCell ref="E2:E3"/>
    <mergeCell ref="F2:F3"/>
    <mergeCell ref="G2:H2"/>
    <mergeCell ref="I2:I3"/>
    <mergeCell ref="J2:J3"/>
    <mergeCell ref="K2:K3"/>
    <mergeCell ref="L2:L3"/>
    <mergeCell ref="M2:M3"/>
    <mergeCell ref="N2:O2"/>
    <mergeCell ref="P2:P3"/>
    <mergeCell ref="Q2:R2"/>
    <mergeCell ref="A4:A9"/>
    <mergeCell ref="A11:A13"/>
    <mergeCell ref="K4:K9"/>
    <mergeCell ref="L4:L6"/>
    <mergeCell ref="B5:C5"/>
    <mergeCell ref="B6:C6"/>
    <mergeCell ref="B13:C13"/>
    <mergeCell ref="B4:C4"/>
    <mergeCell ref="A10:M10"/>
    <mergeCell ref="B7:C7"/>
    <mergeCell ref="B8:C8"/>
    <mergeCell ref="B9:C9"/>
    <mergeCell ref="B11:C11"/>
    <mergeCell ref="B12: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H6"/>
  <sheetViews>
    <sheetView workbookViewId="0">
      <selection activeCell="F11" sqref="F11"/>
    </sheetView>
  </sheetViews>
  <sheetFormatPr defaultRowHeight="15" x14ac:dyDescent="0.25"/>
  <cols>
    <col min="3" max="3" width="20.7109375" customWidth="1"/>
    <col min="5" max="6" width="13.140625" bestFit="1" customWidth="1"/>
    <col min="7" max="7" width="19.85546875" customWidth="1"/>
    <col min="8" max="8" width="17" customWidth="1"/>
  </cols>
  <sheetData>
    <row r="2" spans="3:8" ht="15.75" thickBot="1" x14ac:dyDescent="0.3"/>
    <row r="3" spans="3:8" ht="95.25" thickBot="1" x14ac:dyDescent="0.3">
      <c r="C3" s="19" t="s">
        <v>49</v>
      </c>
      <c r="D3" s="20" t="s">
        <v>50</v>
      </c>
      <c r="E3" s="20" t="s">
        <v>51</v>
      </c>
      <c r="F3" s="20" t="s">
        <v>52</v>
      </c>
      <c r="G3" s="20" t="s">
        <v>53</v>
      </c>
      <c r="H3" s="20" t="s">
        <v>54</v>
      </c>
    </row>
    <row r="4" spans="3:8" ht="16.5" thickBot="1" x14ac:dyDescent="0.3">
      <c r="C4" s="21" t="s">
        <v>56</v>
      </c>
      <c r="D4" s="22">
        <v>0.5</v>
      </c>
      <c r="E4" s="22">
        <f>'Gov-Inst Pillar'!Q10</f>
        <v>0.46101739051032797</v>
      </c>
      <c r="F4" s="22">
        <f>'Gov-Inst Pillar'!R10</f>
        <v>0.36540901215424099</v>
      </c>
      <c r="G4" s="23">
        <f>E4^D4</f>
        <v>0.6789826142916533</v>
      </c>
      <c r="H4" s="23">
        <f>F4^D4</f>
        <v>0.6044907047707524</v>
      </c>
    </row>
    <row r="5" spans="3:8" ht="16.5" thickBot="1" x14ac:dyDescent="0.3">
      <c r="C5" s="21" t="s">
        <v>57</v>
      </c>
      <c r="D5" s="22">
        <v>0.5</v>
      </c>
      <c r="E5" s="22">
        <f>'Gov-Inst Pillar'!Q14</f>
        <v>0.28499999999999998</v>
      </c>
      <c r="F5" s="22">
        <f>'Gov-Inst Pillar'!R14</f>
        <v>0.32637070004436108</v>
      </c>
      <c r="G5" s="23">
        <f>E5^D5</f>
        <v>0.53385391260156556</v>
      </c>
      <c r="H5" s="23">
        <f>F5^D5</f>
        <v>0.57128863111772243</v>
      </c>
    </row>
    <row r="6" spans="3:8" ht="16.5" thickBot="1" x14ac:dyDescent="0.3">
      <c r="C6" s="24" t="s">
        <v>55</v>
      </c>
      <c r="D6" s="25">
        <v>1</v>
      </c>
      <c r="E6" s="25"/>
      <c r="F6" s="25"/>
      <c r="G6" s="25">
        <f>PRODUCT(G4:G5)</f>
        <v>0.36247752522803878</v>
      </c>
      <c r="H6" s="25">
        <f>PRODUCT(H4:H5)</f>
        <v>0.3453386672518704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Gov-Inst Pillar</vt:lpstr>
      <vt:lpstr>Final Gov-Inst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2021-02-17T19:10:32Z</dcterms:modified>
</cp:coreProperties>
</file>